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21840" windowHeight="12225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M255" i="9" s="1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M125" i="9" s="1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M247" i="9" s="1"/>
  <c r="L223" i="9"/>
  <c r="L242" i="9"/>
  <c r="L218" i="9"/>
  <c r="L194" i="9"/>
  <c r="M194" i="9" s="1"/>
  <c r="L170" i="9"/>
  <c r="L146" i="9"/>
  <c r="L122" i="9"/>
  <c r="J255" i="9"/>
  <c r="L197" i="9"/>
  <c r="L205" i="9"/>
  <c r="M205" i="9" s="1"/>
  <c r="J157" i="9"/>
  <c r="L189" i="9"/>
  <c r="L101" i="9"/>
  <c r="J129" i="9"/>
  <c r="L78" i="9"/>
  <c r="M78" i="9" s="1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M168" i="9" s="1"/>
  <c r="L144" i="9"/>
  <c r="L120" i="9"/>
  <c r="J251" i="9"/>
  <c r="L104" i="9"/>
  <c r="J228" i="9"/>
  <c r="J234" i="9"/>
  <c r="J182" i="9"/>
  <c r="L185" i="9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L219" i="9"/>
  <c r="L261" i="9"/>
  <c r="L238" i="9"/>
  <c r="L214" i="9"/>
  <c r="L190" i="9"/>
  <c r="L166" i="9"/>
  <c r="M166" i="9" s="1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M157" i="9" s="1"/>
  <c r="J195" i="9"/>
  <c r="J131" i="9"/>
  <c r="L86" i="9"/>
  <c r="L38" i="9"/>
  <c r="M38" i="9" s="1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M188" i="9" s="1"/>
  <c r="L164" i="9"/>
  <c r="M164" i="9" s="1"/>
  <c r="L140" i="9"/>
  <c r="L116" i="9"/>
  <c r="J240" i="9"/>
  <c r="J258" i="9"/>
  <c r="L201" i="9"/>
  <c r="M201" i="9" s="1"/>
  <c r="L171" i="9"/>
  <c r="L65" i="9"/>
  <c r="J161" i="9"/>
  <c r="J63" i="9"/>
  <c r="L22" i="9"/>
  <c r="J174" i="9"/>
  <c r="L93" i="9"/>
  <c r="M93" i="9" s="1"/>
  <c r="J260" i="9"/>
  <c r="L151" i="9"/>
  <c r="J91" i="9"/>
  <c r="J128" i="9"/>
  <c r="J148" i="9"/>
  <c r="J145" i="9"/>
  <c r="J169" i="9"/>
  <c r="L107" i="9"/>
  <c r="J64" i="9"/>
  <c r="L21" i="9"/>
  <c r="J121" i="9"/>
  <c r="L72" i="9"/>
  <c r="M72" i="9" s="1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M258" i="9" s="1"/>
  <c r="L180" i="9"/>
  <c r="J230" i="9"/>
  <c r="J72" i="9"/>
  <c r="J61" i="9"/>
  <c r="J244" i="9"/>
  <c r="L256" i="9"/>
  <c r="M256" i="9" s="1"/>
  <c r="L172" i="9"/>
  <c r="J259" i="9"/>
  <c r="J237" i="9"/>
  <c r="L98" i="9"/>
  <c r="M98" i="9" s="1"/>
  <c r="L16" i="9"/>
  <c r="J140" i="9"/>
  <c r="J208" i="9"/>
  <c r="J80" i="9"/>
  <c r="J218" i="9"/>
  <c r="L153" i="9"/>
  <c r="M153" i="9" s="1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M19" i="9" s="1"/>
  <c r="L215" i="9"/>
  <c r="J189" i="9"/>
  <c r="J134" i="9"/>
  <c r="J224" i="9"/>
  <c r="L17" i="9"/>
  <c r="M17" i="9" s="1"/>
  <c r="L109" i="9"/>
  <c r="L213" i="9"/>
  <c r="J219" i="9"/>
  <c r="J238" i="9"/>
  <c r="L82" i="9"/>
  <c r="L207" i="9"/>
  <c r="M207" i="9" s="1"/>
  <c r="L52" i="9"/>
  <c r="J252" i="9"/>
  <c r="L159" i="9"/>
  <c r="J48" i="9"/>
  <c r="L54" i="9"/>
  <c r="L262" i="9"/>
  <c r="L234" i="9"/>
  <c r="M234" i="9" s="1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M47" i="9" s="1"/>
  <c r="L53" i="9"/>
  <c r="M53" i="9" s="1"/>
  <c r="J66" i="9"/>
  <c r="J73" i="9"/>
  <c r="L56" i="9"/>
  <c r="J36" i="9"/>
  <c r="J162" i="9"/>
  <c r="L210" i="9"/>
  <c r="L155" i="9"/>
  <c r="M155" i="9" s="1"/>
  <c r="L143" i="9"/>
  <c r="J152" i="9"/>
  <c r="J177" i="9"/>
  <c r="L102" i="9"/>
  <c r="M102" i="9" s="1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L46" i="9"/>
  <c r="J57" i="9"/>
  <c r="L148" i="9"/>
  <c r="M148" i="9" s="1"/>
  <c r="J82" i="9"/>
  <c r="J68" i="9"/>
  <c r="J118" i="9"/>
  <c r="L138" i="9"/>
  <c r="L73" i="9"/>
  <c r="M73" i="9" s="1"/>
  <c r="J44" i="9"/>
  <c r="J25" i="9"/>
  <c r="J32" i="9"/>
  <c r="L136" i="9"/>
  <c r="L117" i="9"/>
  <c r="M117" i="9" s="1"/>
  <c r="L139" i="9"/>
  <c r="M139" i="9" s="1"/>
  <c r="J90" i="9"/>
  <c r="L129" i="9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M108" i="9" s="1"/>
  <c r="J56" i="9"/>
  <c r="L100" i="9"/>
  <c r="J166" i="9"/>
  <c r="L51" i="9"/>
  <c r="L29" i="9"/>
  <c r="J79" i="9"/>
  <c r="J23" i="9"/>
  <c r="L33" i="9"/>
  <c r="J21" i="9"/>
  <c r="L48" i="9"/>
  <c r="M48" i="9" s="1"/>
  <c r="L220" i="9"/>
  <c r="M220" i="9" s="1"/>
  <c r="J158" i="9"/>
  <c r="J137" i="9"/>
  <c r="J105" i="9"/>
  <c r="J38" i="9"/>
  <c r="J226" i="9"/>
  <c r="J89" i="9"/>
  <c r="L77" i="9"/>
  <c r="M77" i="9" s="1"/>
  <c r="J107" i="9"/>
  <c r="J138" i="9"/>
  <c r="L208" i="9"/>
  <c r="M208" i="9" s="1"/>
  <c r="J135" i="9"/>
  <c r="J97" i="9"/>
  <c r="L165" i="9"/>
  <c r="M165" i="9" s="1"/>
  <c r="J62" i="9"/>
  <c r="J101" i="9"/>
  <c r="L30" i="9"/>
  <c r="J34" i="9"/>
  <c r="J49" i="9"/>
  <c r="L84" i="9"/>
  <c r="L15" i="9"/>
  <c r="J84" i="9"/>
  <c r="J46" i="9"/>
  <c r="L18" i="9"/>
  <c r="M18" i="9" s="1"/>
  <c r="J144" i="9"/>
  <c r="L204" i="9"/>
  <c r="M204" i="9" s="1"/>
  <c r="L132" i="9"/>
  <c r="M132" i="9" s="1"/>
  <c r="J236" i="9"/>
  <c r="L111" i="9"/>
  <c r="J146" i="9"/>
  <c r="L43" i="9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33" i="9" l="1"/>
  <c r="M236" i="9"/>
  <c r="M87" i="9"/>
  <c r="M189" i="9"/>
  <c r="M176" i="9"/>
  <c r="N176" i="9" s="1"/>
  <c r="M65" i="9"/>
  <c r="N65" i="9" s="1"/>
  <c r="M113" i="9"/>
  <c r="N113" i="9" s="1"/>
  <c r="M34" i="9"/>
  <c r="N34" i="9" s="1"/>
  <c r="M71" i="9"/>
  <c r="M110" i="9"/>
  <c r="M70" i="9"/>
  <c r="M118" i="9"/>
  <c r="M25" i="9"/>
  <c r="M149" i="9"/>
  <c r="M39" i="9"/>
  <c r="M69" i="9"/>
  <c r="M81" i="9"/>
  <c r="N81" i="9" s="1"/>
  <c r="M43" i="9"/>
  <c r="M29" i="9"/>
  <c r="M262" i="9"/>
  <c r="N262" i="9" s="1"/>
  <c r="M115" i="9"/>
  <c r="N115" i="9" s="1"/>
  <c r="M238" i="9"/>
  <c r="M249" i="9"/>
  <c r="M161" i="9"/>
  <c r="N161" i="9" s="1"/>
  <c r="M15" i="9"/>
  <c r="M225" i="9"/>
  <c r="N225" i="9" s="1"/>
  <c r="M45" i="9"/>
  <c r="M20" i="9"/>
  <c r="M16" i="9"/>
  <c r="N16" i="9" s="1"/>
  <c r="M240" i="9"/>
  <c r="N240" i="9" s="1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M23" i="9"/>
  <c r="N23" i="9" s="1"/>
  <c r="M261" i="9"/>
  <c r="M185" i="9"/>
  <c r="N185" i="9" s="1"/>
  <c r="M179" i="9"/>
  <c r="N179" i="9" s="1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M66" i="9"/>
  <c r="N66" i="9" s="1"/>
  <c r="M137" i="9"/>
  <c r="N137" i="9" s="1"/>
  <c r="M211" i="9"/>
  <c r="N211" i="9" s="1"/>
  <c r="M92" i="9"/>
  <c r="N92" i="9" s="1"/>
  <c r="M209" i="9"/>
  <c r="N209" i="9" s="1"/>
  <c r="M82" i="9"/>
  <c r="M120" i="9"/>
  <c r="N120" i="9" s="1"/>
  <c r="M105" i="9"/>
  <c r="N105" i="9" s="1"/>
  <c r="M88" i="9"/>
  <c r="N88" i="9" s="1"/>
  <c r="M198" i="9"/>
  <c r="M156" i="9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M260" i="9"/>
  <c r="M61" i="9"/>
  <c r="N61" i="9" s="1"/>
  <c r="M86" i="9"/>
  <c r="N86" i="9" s="1"/>
  <c r="M190" i="9"/>
  <c r="N190" i="9" s="1"/>
  <c r="M97" i="9"/>
  <c r="N97" i="9" s="1"/>
  <c r="M26" i="9"/>
  <c r="N26" i="9" s="1"/>
  <c r="M192" i="9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M109" i="9"/>
  <c r="N109" i="9" s="1"/>
  <c r="M85" i="9"/>
  <c r="M217" i="9"/>
  <c r="N217" i="9" s="1"/>
  <c r="M214" i="9"/>
  <c r="N214" i="9" s="1"/>
  <c r="M169" i="9"/>
  <c r="M67" i="9"/>
  <c r="M177" i="9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N221" i="9" s="1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M32" i="9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N178" i="9" s="1"/>
  <c r="M230" i="9"/>
  <c r="N230" i="9" s="1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N64" i="9" s="1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M222" i="9"/>
  <c r="N222" i="9" s="1"/>
  <c r="M152" i="9"/>
  <c r="M231" i="9"/>
  <c r="N231" i="9" s="1"/>
  <c r="M14" i="9"/>
  <c r="N14" i="9" s="1"/>
  <c r="N33" i="9"/>
  <c r="N121" i="9"/>
  <c r="N168" i="9"/>
  <c r="N247" i="9"/>
  <c r="N163" i="9"/>
  <c r="N52" i="9"/>
  <c r="N194" i="9"/>
  <c r="N160" i="9"/>
  <c r="N249" i="9"/>
  <c r="N20" i="9"/>
  <c r="N188" i="9"/>
  <c r="N228" i="9"/>
  <c r="N255" i="9"/>
  <c r="N102" i="9"/>
  <c r="N19" i="9"/>
  <c r="N165" i="9"/>
  <c r="N220" i="9"/>
  <c r="N152" i="9"/>
  <c r="N15" i="9"/>
  <c r="N107" i="9"/>
  <c r="N260" i="9"/>
  <c r="N192" i="9"/>
  <c r="N252" i="9"/>
  <c r="N155" i="9"/>
  <c r="N166" i="9"/>
  <c r="N84" i="9"/>
  <c r="N258" i="9"/>
  <c r="N169" i="9"/>
  <c r="N67" i="9"/>
  <c r="N177" i="9"/>
  <c r="N205" i="9"/>
  <c r="N73" i="9"/>
  <c r="N125" i="9"/>
  <c r="N17" i="9"/>
  <c r="N54" i="9"/>
  <c r="N261" i="9"/>
  <c r="N49" i="9"/>
  <c r="N146" i="9"/>
  <c r="N32" i="9"/>
  <c r="N207" i="9"/>
  <c r="N93" i="9"/>
  <c r="N40" i="9"/>
  <c r="N78" i="9"/>
  <c r="N110" i="9"/>
  <c r="N48" i="9"/>
  <c r="N82" i="9"/>
  <c r="N118" i="9"/>
  <c r="N149" i="9"/>
  <c r="U21" i="6"/>
  <c r="K8" i="9" s="1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N132" i="9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38" i="9"/>
  <c r="O189" i="6"/>
  <c r="P189" i="6" s="1"/>
  <c r="O80" i="6"/>
  <c r="P80" i="6" s="1"/>
  <c r="O235" i="6"/>
  <c r="P235" i="6" s="1"/>
  <c r="O11" i="6"/>
  <c r="P11" i="6" s="1"/>
  <c r="O164" i="6"/>
  <c r="P164" i="6" s="1"/>
  <c r="N70" i="9"/>
  <c r="O55" i="6"/>
  <c r="P55" i="6" s="1"/>
  <c r="N156" i="9"/>
  <c r="O15" i="6"/>
  <c r="P15" i="6" s="1"/>
  <c r="N77" i="9"/>
  <c r="N71" i="9"/>
  <c r="N212" i="9"/>
  <c r="N157" i="9"/>
  <c r="N8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72" i="9"/>
  <c r="N238" i="9"/>
  <c r="N25" i="9"/>
  <c r="N245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139" i="9"/>
  <c r="N37" i="9"/>
  <c r="N172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98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45" i="9"/>
  <c r="N189" i="9"/>
  <c r="N57" i="9"/>
  <c r="N246" i="9"/>
  <c r="N39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<sst xmlns="http://schemas.openxmlformats.org/spreadsheetml/2006/main" count="80" uniqueCount="58">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</sst>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tabSelected="1" zoomScaleNormal="100" workbookViewId="0">
      <selection activeCell="C11" sqref="C11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7" t="s">
        <v>3</v>
      </c>
      <c r="C1" s="118"/>
      <c r="D1" s="118"/>
      <c r="E1" s="118"/>
      <c r="F1" s="119"/>
    </row>
    <row r="2" spans="1:15" ht="25.5" customHeight="1" thickBot="1" x14ac:dyDescent="0.5">
      <c r="B2" s="120" t="s">
        <v>4</v>
      </c>
      <c r="C2" s="121"/>
      <c r="D2" s="121"/>
      <c r="E2" s="121"/>
      <c r="F2" s="122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29" t="s">
        <v>43</v>
      </c>
      <c r="C4" s="130"/>
      <c r="D4" s="130"/>
      <c r="E4" s="130"/>
      <c r="F4" s="131"/>
      <c r="G4" s="9"/>
    </row>
    <row r="5" spans="1:15" ht="40.5" customHeight="1" x14ac:dyDescent="0.25">
      <c r="B5" s="123" t="s">
        <v>44</v>
      </c>
      <c r="C5" s="124"/>
      <c r="D5" s="124"/>
      <c r="E5" s="124"/>
      <c r="F5" s="125"/>
      <c r="G5" s="6"/>
    </row>
    <row r="6" spans="1:15" ht="106.15" customHeight="1" thickBot="1" x14ac:dyDescent="0.3">
      <c r="A6" s="6"/>
      <c r="B6" s="126" t="s">
        <v>45</v>
      </c>
      <c r="C6" s="127"/>
      <c r="D6" s="127"/>
      <c r="E6" s="127"/>
      <c r="F6" s="128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3" t="s">
        <v>46</v>
      </c>
      <c r="C8" s="114"/>
      <c r="D8" s="114"/>
      <c r="E8" s="115"/>
      <c r="F8" s="116"/>
      <c r="G8" s="2"/>
    </row>
    <row r="9" spans="1:15" ht="23.25" customHeight="1" x14ac:dyDescent="0.25">
      <c r="B9" s="71">
        <v>2019</v>
      </c>
      <c r="C9" s="72">
        <v>2020</v>
      </c>
      <c r="D9" s="111" t="s">
        <v>49</v>
      </c>
      <c r="E9" s="132" t="s">
        <v>50</v>
      </c>
      <c r="F9" s="133"/>
      <c r="G9" s="2"/>
      <c r="M9" s="2"/>
      <c r="N9" s="2"/>
      <c r="O9" s="2"/>
    </row>
    <row r="10" spans="1:15" ht="71.25" customHeight="1" thickBot="1" x14ac:dyDescent="0.3">
      <c r="A10" s="7"/>
      <c r="B10" s="64" t="s">
        <v>47</v>
      </c>
      <c r="C10" s="67" t="s">
        <v>48</v>
      </c>
      <c r="D10" s="112"/>
      <c r="E10" s="134"/>
      <c r="F10" s="135"/>
    </row>
    <row r="11" spans="1:15" ht="30" customHeight="1" thickBot="1" x14ac:dyDescent="0.3">
      <c r="A11" s="7"/>
      <c r="B11" s="109">
        <v>0</v>
      </c>
      <c r="C11" s="110">
        <v>0</v>
      </c>
      <c r="D11" s="101">
        <f>IFERROR((C11-B11)/B11,0)</f>
        <v>0</v>
      </c>
      <c r="E11" s="102" t="str">
        <f>IF(D11&gt;-0.3,"nie podlega dofinansowaniu","co najmniej")</f>
        <v>nie podlega dofinansowaniu</v>
      </c>
      <c r="F11" s="103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zoomScale="55" zoomScaleNormal="55" workbookViewId="0">
      <pane ySplit="13" topLeftCell="A14" activePane="bottomLeft" state="frozen"/>
      <selection pane="bottomLeft" activeCell="G13" sqref="G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8" width="14.285156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36" customFormat="1" ht="29.25" thickBot="1" x14ac:dyDescent="0.5">
      <c r="A2" s="161" t="s">
        <v>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36" customFormat="1" ht="30" customHeight="1" thickBot="1" x14ac:dyDescent="0.45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5" t="s">
        <v>8</v>
      </c>
      <c r="B5" s="156"/>
      <c r="C5" s="156"/>
      <c r="D5" s="156"/>
      <c r="E5" s="156"/>
      <c r="F5" s="47"/>
      <c r="G5" s="15"/>
      <c r="H5" s="167" t="s">
        <v>53</v>
      </c>
      <c r="I5" s="157"/>
      <c r="J5" s="157"/>
      <c r="K5" s="157"/>
      <c r="L5" s="157"/>
      <c r="M5" s="168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5" t="s">
        <v>12</v>
      </c>
      <c r="B6" s="156"/>
      <c r="C6" s="156"/>
      <c r="D6" s="156"/>
      <c r="E6" s="157"/>
      <c r="F6" s="48"/>
      <c r="G6" s="16"/>
      <c r="H6" s="158" t="s">
        <v>16</v>
      </c>
      <c r="I6" s="159"/>
      <c r="J6" s="159"/>
      <c r="K6" s="160"/>
      <c r="L6" s="158" t="s">
        <v>13</v>
      </c>
      <c r="M6" s="159"/>
      <c r="N6" s="160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69" t="s">
        <v>9</v>
      </c>
      <c r="B7" s="170"/>
      <c r="C7" s="170"/>
      <c r="D7" s="99" t="str">
        <f>IF(obroty!F11="","NIE DOTYCZY",obroty!F11)</f>
        <v>NIE DOTYCZY</v>
      </c>
      <c r="E7" s="42"/>
      <c r="F7" s="43"/>
      <c r="G7" s="46"/>
      <c r="H7" s="143" t="s">
        <v>14</v>
      </c>
      <c r="I7" s="145" t="s">
        <v>42</v>
      </c>
      <c r="J7" s="146"/>
      <c r="K7" s="104">
        <f>SUMPRODUCT(G14:G262,N14:N262)+'dofin. um. zleceń, o pracę nakł'!U20</f>
        <v>0</v>
      </c>
      <c r="L7" s="138" t="s">
        <v>55</v>
      </c>
      <c r="M7" s="139"/>
      <c r="N7" s="136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71" t="s">
        <v>18</v>
      </c>
      <c r="B8" s="172"/>
      <c r="C8" s="173"/>
      <c r="D8" s="100">
        <f>IFERROR(IF($D$7=80%,$D$7+10%,$D$7+20%),0)</f>
        <v>0</v>
      </c>
      <c r="E8" s="44"/>
      <c r="F8" s="45"/>
      <c r="G8" s="46"/>
      <c r="H8" s="144"/>
      <c r="I8" s="147" t="s">
        <v>40</v>
      </c>
      <c r="J8" s="148"/>
      <c r="K8" s="105">
        <f>(SUMPRODUCT(G14:G262,L14:L262)+'dofin. um. zleceń, o pracę nakł'!U21)*F6</f>
        <v>0</v>
      </c>
      <c r="L8" s="140"/>
      <c r="M8" s="141"/>
      <c r="N8" s="142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76" t="s">
        <v>52</v>
      </c>
      <c r="B9" s="176"/>
      <c r="C9" s="176"/>
      <c r="D9" s="176"/>
      <c r="E9" s="176"/>
      <c r="F9" s="176"/>
      <c r="G9" s="177"/>
      <c r="H9" s="149" t="s">
        <v>15</v>
      </c>
      <c r="I9" s="151" t="s">
        <v>42</v>
      </c>
      <c r="J9" s="152"/>
      <c r="K9" s="106">
        <f>N5-K7</f>
        <v>0</v>
      </c>
      <c r="L9" s="138" t="s">
        <v>41</v>
      </c>
      <c r="M9" s="139"/>
      <c r="N9" s="136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78"/>
      <c r="B10" s="178"/>
      <c r="C10" s="178"/>
      <c r="D10" s="178"/>
      <c r="E10" s="178"/>
      <c r="F10" s="178"/>
      <c r="G10" s="179"/>
      <c r="H10" s="150"/>
      <c r="I10" s="153" t="s">
        <v>40</v>
      </c>
      <c r="J10" s="154"/>
      <c r="K10" s="107">
        <f>N9-K8</f>
        <v>0</v>
      </c>
      <c r="L10" s="174"/>
      <c r="M10" s="175"/>
      <c r="N10" s="137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80"/>
      <c r="B11" s="180"/>
      <c r="C11" s="180"/>
      <c r="D11" s="180"/>
      <c r="E11" s="180"/>
      <c r="F11" s="180"/>
      <c r="G11" s="181"/>
      <c r="H11" s="11"/>
      <c r="I11" s="3"/>
      <c r="J11" s="184" t="s">
        <v>36</v>
      </c>
      <c r="K11" s="184"/>
      <c r="L11" s="184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85" t="s">
        <v>11</v>
      </c>
      <c r="B12" s="186"/>
      <c r="C12" s="186"/>
      <c r="D12" s="186"/>
      <c r="E12" s="186"/>
      <c r="F12" s="186"/>
      <c r="G12" s="187"/>
      <c r="H12" s="182" t="s">
        <v>31</v>
      </c>
      <c r="I12" s="182" t="s">
        <v>35</v>
      </c>
      <c r="J12" s="182" t="s">
        <v>23</v>
      </c>
      <c r="K12" s="182" t="s">
        <v>38</v>
      </c>
      <c r="L12" s="182" t="s">
        <v>21</v>
      </c>
      <c r="M12" s="182" t="s">
        <v>22</v>
      </c>
      <c r="N12" s="182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56</v>
      </c>
      <c r="H13" s="183"/>
      <c r="I13" s="183"/>
      <c r="J13" s="183"/>
      <c r="K13" s="183"/>
      <c r="L13" s="183"/>
      <c r="M13" s="183"/>
      <c r="N13" s="18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mI1kFk2ffFU/AbfMd5N9KjcZ1kPF446OHRAXyZFdNSM6fi7Y6fsQQVVj9VsNi5jV/CZl8b86dIuiutBe7D5R+Q==" saltValue="ZsST9hVUmIzi1k9t2AM4dg==" spinCount="100000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67 a 3,33" sqref="F5">
      <formula1>AND(F5&gt;=0.67,F5&lt;=3.39)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M9" sqref="M9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89" t="s">
        <v>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</row>
    <row r="2" spans="1:35" customFormat="1" ht="29.25" thickBot="1" x14ac:dyDescent="0.5">
      <c r="A2" s="161" t="s">
        <v>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35" customFormat="1" ht="30" customHeight="1" thickBot="1" x14ac:dyDescent="0.45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2" t="s">
        <v>54</v>
      </c>
      <c r="B5" s="176"/>
      <c r="C5" s="176"/>
      <c r="D5" s="176"/>
      <c r="E5" s="176"/>
      <c r="F5" s="176"/>
      <c r="G5" s="177"/>
      <c r="H5" s="188"/>
      <c r="I5" s="188"/>
      <c r="J5" s="188"/>
      <c r="K5" s="188"/>
      <c r="L5" s="188"/>
      <c r="M5" s="30"/>
      <c r="N5" s="188"/>
      <c r="O5" s="188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3"/>
      <c r="B6" s="180"/>
      <c r="C6" s="180"/>
      <c r="D6" s="180"/>
      <c r="E6" s="180"/>
      <c r="F6" s="180"/>
      <c r="G6" s="181"/>
      <c r="H6" s="11"/>
      <c r="I6" s="11"/>
      <c r="J6" s="184" t="s">
        <v>29</v>
      </c>
      <c r="K6" s="184"/>
      <c r="L6" s="184"/>
      <c r="M6" s="184"/>
      <c r="N6" s="184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85" t="s">
        <v>11</v>
      </c>
      <c r="B7" s="186"/>
      <c r="C7" s="186"/>
      <c r="D7" s="186"/>
      <c r="E7" s="186"/>
      <c r="F7" s="186"/>
      <c r="G7" s="187"/>
      <c r="H7" s="182" t="s">
        <v>7</v>
      </c>
      <c r="I7" s="182" t="s">
        <v>37</v>
      </c>
      <c r="J7" s="182" t="s">
        <v>17</v>
      </c>
      <c r="K7" s="182" t="s">
        <v>19</v>
      </c>
      <c r="L7" s="182" t="s">
        <v>23</v>
      </c>
      <c r="M7" s="182" t="s">
        <v>20</v>
      </c>
      <c r="N7" s="182" t="s">
        <v>21</v>
      </c>
      <c r="O7" s="182" t="s">
        <v>22</v>
      </c>
      <c r="P7" s="182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57</v>
      </c>
      <c r="H8" s="183"/>
      <c r="I8" s="183"/>
      <c r="J8" s="183"/>
      <c r="K8" s="183"/>
      <c r="L8" s="183"/>
      <c r="M8" s="183"/>
      <c r="N8" s="183"/>
      <c r="O8" s="183"/>
      <c r="P8" s="183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6"/>
      <c r="C9" s="77"/>
      <c r="D9" s="75"/>
      <c r="E9" s="78"/>
      <c r="F9" s="79"/>
      <c r="G9" s="80">
        <v>0</v>
      </c>
      <c r="H9" s="81">
        <v>0</v>
      </c>
      <c r="I9" s="82">
        <v>0</v>
      </c>
      <c r="J9" s="83">
        <v>1</v>
      </c>
      <c r="K9" s="82">
        <v>0</v>
      </c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7"/>
      <c r="C10" s="77"/>
      <c r="D10" s="75"/>
      <c r="E10" s="78"/>
      <c r="F10" s="79"/>
      <c r="G10" s="80">
        <v>0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jt5H86owFaFTODqPQQHlj1lUhOay6yDRu/zJd3xYwgxAsXEiKZMe3g1MRX+RFECqKzjXphzYUXStN/ffi6DsGg==" saltValue="xKG6R0zjvE59G4ZXmqFzRw==" spinCount="100000" sheet="1" formatCells="0" formatColumns="0" formatRows="0" insertColumns="0" insertHyperlinks="0" deleteColumns="0" deleteRows="0" sort="0" autoFilter="0" pivotTables="0"/>
  <mergeCells count="17"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  <mergeCell ref="A3:P3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Tomasz Patola</cp:lastModifiedBy>
  <cp:lastPrinted>2020-04-30T14:40:02Z</cp:lastPrinted>
  <dcterms:created xsi:type="dcterms:W3CDTF">2020-03-26T11:37:01Z</dcterms:created>
  <dcterms:modified xsi:type="dcterms:W3CDTF">2020-05-25T06:33:57Z</dcterms:modified>
</cp:coreProperties>
</file>